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ll\Documents\Jeff-Hawaii\Documents\Hawaii\Golf\"/>
    </mc:Choice>
  </mc:AlternateContent>
  <bookViews>
    <workbookView xWindow="0" yWindow="0" windowWidth="19200" windowHeight="6950" tabRatio="469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E17" i="2" s="1"/>
  <c r="C17" i="2"/>
  <c r="D16" i="2"/>
  <c r="E16" i="2" s="1"/>
  <c r="C16" i="2"/>
  <c r="Z32" i="2" l="1"/>
  <c r="Z30" i="2"/>
  <c r="Z28" i="2"/>
  <c r="Z26" i="2"/>
  <c r="Z24" i="2"/>
  <c r="Z22" i="2"/>
  <c r="Z20" i="2"/>
  <c r="Z18" i="2"/>
  <c r="Z16" i="2"/>
  <c r="Z14" i="2"/>
  <c r="Z12" i="2"/>
  <c r="Z10" i="2"/>
  <c r="Z8" i="2"/>
  <c r="Z6" i="2"/>
  <c r="Z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P4" i="2"/>
  <c r="Z2" i="2"/>
  <c r="P2" i="2"/>
  <c r="H1" i="2"/>
  <c r="I1" i="2" s="1"/>
  <c r="J1" i="2" s="1"/>
  <c r="K1" i="2" s="1"/>
  <c r="L1" i="2" s="1"/>
  <c r="M1" i="2" s="1"/>
  <c r="N1" i="2" s="1"/>
  <c r="O1" i="2" s="1"/>
  <c r="Q1" i="2" s="1"/>
  <c r="R1" i="2" s="1"/>
  <c r="S1" i="2" s="1"/>
  <c r="T1" i="2" s="1"/>
  <c r="U1" i="2" s="1"/>
  <c r="V1" i="2" s="1"/>
  <c r="W1" i="2" s="1"/>
  <c r="X1" i="2" s="1"/>
  <c r="Y1" i="2" s="1"/>
  <c r="AA20" i="2" l="1"/>
  <c r="AA4" i="2"/>
  <c r="AA12" i="2"/>
  <c r="AA18" i="2"/>
  <c r="AA28" i="2"/>
  <c r="AA26" i="2"/>
  <c r="AA6" i="2"/>
  <c r="AA14" i="2"/>
  <c r="AA22" i="2"/>
  <c r="AA30" i="2"/>
  <c r="AA8" i="2"/>
  <c r="AA16" i="2"/>
  <c r="AA24" i="2"/>
  <c r="AA32" i="2"/>
  <c r="AA10" i="2"/>
  <c r="AA2" i="2"/>
  <c r="D25" i="2"/>
  <c r="E25" i="2" s="1"/>
  <c r="C25" i="2"/>
  <c r="D24" i="2"/>
  <c r="E24" i="2" s="1"/>
  <c r="F24" i="2" s="1"/>
  <c r="C24" i="2"/>
  <c r="AB24" i="2" l="1"/>
  <c r="D19" i="2"/>
  <c r="E19" i="2" s="1"/>
  <c r="C19" i="2"/>
  <c r="D18" i="2"/>
  <c r="E18" i="2" s="1"/>
  <c r="C18" i="2"/>
  <c r="D15" i="2"/>
  <c r="E15" i="2" s="1"/>
  <c r="C15" i="2"/>
  <c r="D14" i="2"/>
  <c r="E14" i="2" s="1"/>
  <c r="C14" i="2"/>
  <c r="F18" i="2" l="1"/>
  <c r="AB18" i="2" s="1"/>
  <c r="F14" i="2"/>
  <c r="AB14" i="2" s="1"/>
  <c r="D13" i="2"/>
  <c r="E13" i="2" s="1"/>
  <c r="D12" i="2"/>
  <c r="E12" i="2" s="1"/>
  <c r="D31" i="2"/>
  <c r="E31" i="2" s="1"/>
  <c r="D30" i="2"/>
  <c r="E30" i="2" s="1"/>
  <c r="D27" i="2"/>
  <c r="E27" i="2" s="1"/>
  <c r="D26" i="2"/>
  <c r="E26" i="2" s="1"/>
  <c r="D9" i="2"/>
  <c r="E9" i="2" s="1"/>
  <c r="D8" i="2"/>
  <c r="E8" i="2" s="1"/>
  <c r="D23" i="2"/>
  <c r="E23" i="2" s="1"/>
  <c r="D22" i="2"/>
  <c r="E22" i="2" s="1"/>
  <c r="D33" i="2"/>
  <c r="E33" i="2" s="1"/>
  <c r="D32" i="2"/>
  <c r="E32" i="2" s="1"/>
  <c r="D29" i="2"/>
  <c r="E29" i="2" s="1"/>
  <c r="D28" i="2"/>
  <c r="E28" i="2" s="1"/>
  <c r="D11" i="2"/>
  <c r="E11" i="2" s="1"/>
  <c r="D10" i="2"/>
  <c r="E10" i="2" s="1"/>
  <c r="D3" i="2"/>
  <c r="E3" i="2" s="1"/>
  <c r="D2" i="2"/>
  <c r="E2" i="2" s="1"/>
  <c r="D7" i="2"/>
  <c r="E7" i="2" s="1"/>
  <c r="D6" i="2"/>
  <c r="E6" i="2" s="1"/>
  <c r="D5" i="2"/>
  <c r="E5" i="2" s="1"/>
  <c r="D4" i="2"/>
  <c r="E4" i="2" s="1"/>
  <c r="D21" i="2"/>
  <c r="E21" i="2" s="1"/>
  <c r="D20" i="2"/>
  <c r="E20" i="2" s="1"/>
  <c r="C13" i="2" l="1"/>
  <c r="F12" i="2"/>
  <c r="AB12" i="2" s="1"/>
  <c r="C12" i="2"/>
  <c r="C31" i="2"/>
  <c r="F30" i="2"/>
  <c r="AB30" i="2" s="1"/>
  <c r="C30" i="2"/>
  <c r="C27" i="2"/>
  <c r="C26" i="2"/>
  <c r="C9" i="2"/>
  <c r="F8" i="2"/>
  <c r="AB8" i="2" s="1"/>
  <c r="C8" i="2"/>
  <c r="C23" i="2"/>
  <c r="F22" i="2"/>
  <c r="AB22" i="2" s="1"/>
  <c r="C22" i="2"/>
  <c r="C33" i="2"/>
  <c r="C32" i="2"/>
  <c r="C29" i="2"/>
  <c r="F28" i="2"/>
  <c r="AB28" i="2" s="1"/>
  <c r="C28" i="2"/>
  <c r="C11" i="2"/>
  <c r="F10" i="2"/>
  <c r="AB10" i="2" s="1"/>
  <c r="C10" i="2"/>
  <c r="C3" i="2"/>
  <c r="F2" i="2"/>
  <c r="AB2" i="2" s="1"/>
  <c r="C2" i="2"/>
  <c r="C7" i="2"/>
  <c r="F6" i="2"/>
  <c r="AB6" i="2" s="1"/>
  <c r="C6" i="2"/>
  <c r="C5" i="2"/>
  <c r="F4" i="2"/>
  <c r="AB4" i="2" s="1"/>
  <c r="C4" i="2"/>
  <c r="C21" i="2"/>
  <c r="C20" i="2"/>
  <c r="F26" i="2"/>
  <c r="AB26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3" i="1"/>
  <c r="F16" i="2" l="1"/>
  <c r="AB16" i="2" s="1"/>
  <c r="F32" i="2"/>
  <c r="AB32" i="2" s="1"/>
  <c r="F20" i="2"/>
  <c r="AB20" i="2" s="1"/>
</calcChain>
</file>

<file path=xl/sharedStrings.xml><?xml version="1.0" encoding="utf-8"?>
<sst xmlns="http://schemas.openxmlformats.org/spreadsheetml/2006/main" count="61" uniqueCount="58">
  <si>
    <t>Alton, Ken</t>
  </si>
  <si>
    <t>Anthony, Devin</t>
  </si>
  <si>
    <t>Callahan, Peter</t>
  </si>
  <si>
    <t>Carlton, Jim</t>
  </si>
  <si>
    <t>Castiglione, Michael</t>
  </si>
  <si>
    <t>Christman, John</t>
  </si>
  <si>
    <t>Clark, Alan</t>
  </si>
  <si>
    <t>Condon, Duke</t>
  </si>
  <si>
    <t>Dodd, Stan</t>
  </si>
  <si>
    <t>Durham, Jim</t>
  </si>
  <si>
    <t>Furuta, Nobu Fred</t>
  </si>
  <si>
    <t>Gordon, Brett</t>
  </si>
  <si>
    <t>Hall, Jeffrey</t>
  </si>
  <si>
    <t>Higgins, Roger</t>
  </si>
  <si>
    <t>Honda, Harvey</t>
  </si>
  <si>
    <t>Kelley, Paul</t>
  </si>
  <si>
    <t>Kualii, Tandy</t>
  </si>
  <si>
    <t>Langenstein, John</t>
  </si>
  <si>
    <t>Leedom, Larry</t>
  </si>
  <si>
    <t>Nakaya, Eddie</t>
  </si>
  <si>
    <t>Olinger, Ollie</t>
  </si>
  <si>
    <t>Pacheco, Norm</t>
  </si>
  <si>
    <t>Pereida, Dano</t>
  </si>
  <si>
    <t>Puckett, Dave</t>
  </si>
  <si>
    <t>Salisbury, Les</t>
  </si>
  <si>
    <t>Sallee, Ralph</t>
  </si>
  <si>
    <t>Scarber, Joe</t>
  </si>
  <si>
    <t>Skelton, Ed</t>
  </si>
  <si>
    <t>Sparks, Joel</t>
  </si>
  <si>
    <t>Stockly, Bill</t>
  </si>
  <si>
    <t>Tonini, Jason</t>
  </si>
  <si>
    <t>Wells, Chuck</t>
  </si>
  <si>
    <t>Player</t>
  </si>
  <si>
    <t>Name</t>
  </si>
  <si>
    <t>H</t>
  </si>
  <si>
    <t>Hncp</t>
  </si>
  <si>
    <t>Tee</t>
  </si>
  <si>
    <t>1A</t>
  </si>
  <si>
    <t>1B</t>
  </si>
  <si>
    <t>18A</t>
  </si>
  <si>
    <t>18B</t>
  </si>
  <si>
    <t>17A</t>
  </si>
  <si>
    <t>17B</t>
  </si>
  <si>
    <t>16A</t>
  </si>
  <si>
    <t>16B</t>
  </si>
  <si>
    <t>Front</t>
  </si>
  <si>
    <t>Back</t>
  </si>
  <si>
    <t>Michino, Mitch</t>
  </si>
  <si>
    <t>Reifsnider, Larry</t>
  </si>
  <si>
    <t>Schmelz, Steve</t>
  </si>
  <si>
    <t>Watanabe, Wayne</t>
  </si>
  <si>
    <t>Kiaha, John</t>
  </si>
  <si>
    <t xml:space="preserve">Anglin, Thomas </t>
  </si>
  <si>
    <t>Johnson, Keone</t>
  </si>
  <si>
    <t>Hayward, Steve</t>
  </si>
  <si>
    <t>Gross</t>
  </si>
  <si>
    <t>Net</t>
  </si>
  <si>
    <t>ModH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</si>
</sst>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/>
    <xf numFmtId="2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" workbookViewId="0">
      <selection activeCell="G6" sqref="G6"/>
    </sheetView>
  </sheetViews>
  <sheetFormatPr defaultRowHeight="14.5" x14ac:dyDescent="0.35"/>
  <cols>
    <col min="2" max="2" width="21.453125" bestFit="1" customWidth="1"/>
    <col min="3" max="3" width="3.36328125" customWidth="1"/>
  </cols>
  <sheetData>
    <row r="1" spans="1:3" ht="16" thickBot="1" x14ac:dyDescent="0.4">
      <c r="A1" s="5" t="s">
        <v>32</v>
      </c>
      <c r="B1" s="5" t="s">
        <v>33</v>
      </c>
      <c r="C1" s="5" t="s">
        <v>34</v>
      </c>
    </row>
    <row r="2" spans="1:3" ht="16" thickBot="1" x14ac:dyDescent="0.4">
      <c r="A2" s="6">
        <v>1</v>
      </c>
      <c r="B2" s="1" t="s">
        <v>0</v>
      </c>
      <c r="C2" s="2">
        <v>22</v>
      </c>
    </row>
    <row r="3" spans="1:3" ht="16" thickBot="1" x14ac:dyDescent="0.4">
      <c r="A3" s="6">
        <f>A2+1</f>
        <v>2</v>
      </c>
      <c r="B3" s="1" t="s">
        <v>52</v>
      </c>
      <c r="C3" s="2">
        <v>30</v>
      </c>
    </row>
    <row r="4" spans="1:3" ht="16" thickBot="1" x14ac:dyDescent="0.4">
      <c r="A4" s="6">
        <f t="shared" ref="A4:A41" si="0">A3+1</f>
        <v>3</v>
      </c>
      <c r="B4" s="1" t="s">
        <v>1</v>
      </c>
      <c r="C4" s="2">
        <v>9</v>
      </c>
    </row>
    <row r="5" spans="1:3" ht="16" thickBot="1" x14ac:dyDescent="0.4">
      <c r="A5" s="6">
        <f t="shared" si="0"/>
        <v>4</v>
      </c>
      <c r="B5" s="3" t="s">
        <v>2</v>
      </c>
      <c r="C5" s="4">
        <v>12</v>
      </c>
    </row>
    <row r="6" spans="1:3" ht="16" thickBot="1" x14ac:dyDescent="0.4">
      <c r="A6" s="6">
        <f t="shared" si="0"/>
        <v>5</v>
      </c>
      <c r="B6" s="3" t="s">
        <v>3</v>
      </c>
      <c r="C6" s="4">
        <v>14</v>
      </c>
    </row>
    <row r="7" spans="1:3" ht="16" thickBot="1" x14ac:dyDescent="0.4">
      <c r="A7" s="6">
        <f t="shared" si="0"/>
        <v>6</v>
      </c>
      <c r="B7" s="3" t="s">
        <v>4</v>
      </c>
      <c r="C7" s="4">
        <v>13</v>
      </c>
    </row>
    <row r="8" spans="1:3" ht="16" thickBot="1" x14ac:dyDescent="0.4">
      <c r="A8" s="6">
        <f t="shared" si="0"/>
        <v>7</v>
      </c>
      <c r="B8" s="1" t="s">
        <v>5</v>
      </c>
      <c r="C8" s="2">
        <v>21</v>
      </c>
    </row>
    <row r="9" spans="1:3" ht="16" thickBot="1" x14ac:dyDescent="0.4">
      <c r="A9" s="6">
        <f t="shared" si="0"/>
        <v>8</v>
      </c>
      <c r="B9" s="1" t="s">
        <v>6</v>
      </c>
      <c r="C9" s="2">
        <v>26</v>
      </c>
    </row>
    <row r="10" spans="1:3" ht="16" thickBot="1" x14ac:dyDescent="0.4">
      <c r="A10" s="6">
        <f t="shared" si="0"/>
        <v>9</v>
      </c>
      <c r="B10" s="1" t="s">
        <v>7</v>
      </c>
      <c r="C10" s="2">
        <v>8</v>
      </c>
    </row>
    <row r="11" spans="1:3" ht="16" thickBot="1" x14ac:dyDescent="0.4">
      <c r="A11" s="6">
        <f t="shared" si="0"/>
        <v>10</v>
      </c>
      <c r="B11" s="3" t="s">
        <v>8</v>
      </c>
      <c r="C11" s="4">
        <v>6</v>
      </c>
    </row>
    <row r="12" spans="1:3" ht="16" thickBot="1" x14ac:dyDescent="0.4">
      <c r="A12" s="6">
        <f t="shared" si="0"/>
        <v>11</v>
      </c>
      <c r="B12" s="3" t="s">
        <v>9</v>
      </c>
      <c r="C12" s="4">
        <v>12</v>
      </c>
    </row>
    <row r="13" spans="1:3" ht="16" thickBot="1" x14ac:dyDescent="0.4">
      <c r="A13" s="6">
        <f t="shared" si="0"/>
        <v>12</v>
      </c>
      <c r="B13" s="3" t="s">
        <v>10</v>
      </c>
      <c r="C13" s="4">
        <v>23</v>
      </c>
    </row>
    <row r="14" spans="1:3" ht="16" thickBot="1" x14ac:dyDescent="0.4">
      <c r="A14" s="6">
        <f t="shared" si="0"/>
        <v>13</v>
      </c>
      <c r="B14" s="1" t="s">
        <v>11</v>
      </c>
      <c r="C14" s="2">
        <v>13</v>
      </c>
    </row>
    <row r="15" spans="1:3" ht="16" thickBot="1" x14ac:dyDescent="0.4">
      <c r="A15" s="6">
        <f t="shared" si="0"/>
        <v>14</v>
      </c>
      <c r="B15" s="1" t="s">
        <v>12</v>
      </c>
      <c r="C15" s="2">
        <v>15</v>
      </c>
    </row>
    <row r="16" spans="1:3" ht="16" thickBot="1" x14ac:dyDescent="0.4">
      <c r="A16" s="6">
        <f t="shared" si="0"/>
        <v>15</v>
      </c>
      <c r="B16" s="1" t="s">
        <v>54</v>
      </c>
      <c r="C16" s="2">
        <v>16</v>
      </c>
    </row>
    <row r="17" spans="1:3" ht="16" thickBot="1" x14ac:dyDescent="0.4">
      <c r="A17" s="6">
        <f t="shared" si="0"/>
        <v>16</v>
      </c>
      <c r="B17" s="3" t="s">
        <v>13</v>
      </c>
      <c r="C17" s="4">
        <v>17</v>
      </c>
    </row>
    <row r="18" spans="1:3" ht="16" thickBot="1" x14ac:dyDescent="0.4">
      <c r="A18" s="6">
        <f t="shared" si="0"/>
        <v>17</v>
      </c>
      <c r="B18" s="3" t="s">
        <v>14</v>
      </c>
      <c r="C18" s="4">
        <v>15</v>
      </c>
    </row>
    <row r="19" spans="1:3" ht="16" thickBot="1" x14ac:dyDescent="0.4">
      <c r="A19" s="6">
        <f t="shared" si="0"/>
        <v>18</v>
      </c>
      <c r="B19" s="3" t="s">
        <v>53</v>
      </c>
      <c r="C19" s="4">
        <v>11</v>
      </c>
    </row>
    <row r="20" spans="1:3" ht="16" thickBot="1" x14ac:dyDescent="0.4">
      <c r="A20" s="6">
        <f t="shared" si="0"/>
        <v>19</v>
      </c>
      <c r="B20" s="1" t="s">
        <v>15</v>
      </c>
      <c r="C20" s="2">
        <v>21</v>
      </c>
    </row>
    <row r="21" spans="1:3" ht="16" thickBot="1" x14ac:dyDescent="0.4">
      <c r="A21" s="6">
        <f t="shared" si="0"/>
        <v>20</v>
      </c>
      <c r="B21" s="1" t="s">
        <v>51</v>
      </c>
      <c r="C21" s="2">
        <v>14</v>
      </c>
    </row>
    <row r="22" spans="1:3" ht="16" thickBot="1" x14ac:dyDescent="0.4">
      <c r="A22" s="6">
        <f t="shared" si="0"/>
        <v>21</v>
      </c>
      <c r="B22" s="1" t="s">
        <v>16</v>
      </c>
      <c r="C22" s="2">
        <v>2</v>
      </c>
    </row>
    <row r="23" spans="1:3" ht="16" thickBot="1" x14ac:dyDescent="0.4">
      <c r="A23" s="6">
        <f t="shared" si="0"/>
        <v>22</v>
      </c>
      <c r="B23" s="3" t="s">
        <v>17</v>
      </c>
      <c r="C23" s="4">
        <v>18</v>
      </c>
    </row>
    <row r="24" spans="1:3" ht="16" thickBot="1" x14ac:dyDescent="0.4">
      <c r="A24" s="6">
        <f t="shared" si="0"/>
        <v>23</v>
      </c>
      <c r="B24" s="3" t="s">
        <v>18</v>
      </c>
      <c r="C24" s="4">
        <v>20</v>
      </c>
    </row>
    <row r="25" spans="1:3" ht="16" thickBot="1" x14ac:dyDescent="0.4">
      <c r="A25" s="6">
        <f t="shared" si="0"/>
        <v>24</v>
      </c>
      <c r="B25" s="3" t="s">
        <v>47</v>
      </c>
      <c r="C25" s="4">
        <v>25</v>
      </c>
    </row>
    <row r="26" spans="1:3" ht="16" thickBot="1" x14ac:dyDescent="0.4">
      <c r="A26" s="6">
        <f t="shared" si="0"/>
        <v>25</v>
      </c>
      <c r="B26" s="1" t="s">
        <v>19</v>
      </c>
      <c r="C26" s="2">
        <v>11</v>
      </c>
    </row>
    <row r="27" spans="1:3" ht="16" thickBot="1" x14ac:dyDescent="0.4">
      <c r="A27" s="6">
        <f t="shared" si="0"/>
        <v>26</v>
      </c>
      <c r="B27" s="1" t="s">
        <v>20</v>
      </c>
      <c r="C27" s="2">
        <v>25</v>
      </c>
    </row>
    <row r="28" spans="1:3" ht="16" thickBot="1" x14ac:dyDescent="0.4">
      <c r="A28" s="6">
        <f t="shared" si="0"/>
        <v>27</v>
      </c>
      <c r="B28" s="1" t="s">
        <v>21</v>
      </c>
      <c r="C28" s="2">
        <v>27</v>
      </c>
    </row>
    <row r="29" spans="1:3" ht="16" thickBot="1" x14ac:dyDescent="0.4">
      <c r="A29" s="6">
        <f t="shared" si="0"/>
        <v>28</v>
      </c>
      <c r="B29" s="3" t="s">
        <v>22</v>
      </c>
      <c r="C29" s="4">
        <v>10</v>
      </c>
    </row>
    <row r="30" spans="1:3" ht="16" thickBot="1" x14ac:dyDescent="0.4">
      <c r="A30" s="6">
        <f t="shared" si="0"/>
        <v>29</v>
      </c>
      <c r="B30" s="3" t="s">
        <v>23</v>
      </c>
      <c r="C30" s="4">
        <v>17</v>
      </c>
    </row>
    <row r="31" spans="1:3" ht="16" thickBot="1" x14ac:dyDescent="0.4">
      <c r="A31" s="6">
        <f t="shared" si="0"/>
        <v>30</v>
      </c>
      <c r="B31" s="3" t="s">
        <v>48</v>
      </c>
      <c r="C31" s="4">
        <v>18</v>
      </c>
    </row>
    <row r="32" spans="1:3" ht="16" thickBot="1" x14ac:dyDescent="0.4">
      <c r="A32" s="6">
        <f t="shared" si="0"/>
        <v>31</v>
      </c>
      <c r="B32" s="1" t="s">
        <v>24</v>
      </c>
      <c r="C32" s="2">
        <v>16</v>
      </c>
    </row>
    <row r="33" spans="1:3" ht="16" thickBot="1" x14ac:dyDescent="0.4">
      <c r="A33" s="6">
        <f t="shared" si="0"/>
        <v>32</v>
      </c>
      <c r="B33" s="1" t="s">
        <v>25</v>
      </c>
      <c r="C33" s="2">
        <v>15</v>
      </c>
    </row>
    <row r="34" spans="1:3" ht="16" thickBot="1" x14ac:dyDescent="0.4">
      <c r="A34" s="6">
        <f t="shared" si="0"/>
        <v>33</v>
      </c>
      <c r="B34" s="1" t="s">
        <v>26</v>
      </c>
      <c r="C34" s="2">
        <v>30</v>
      </c>
    </row>
    <row r="35" spans="1:3" ht="16" thickBot="1" x14ac:dyDescent="0.4">
      <c r="A35" s="6">
        <f t="shared" si="0"/>
        <v>34</v>
      </c>
      <c r="B35" s="3" t="s">
        <v>49</v>
      </c>
      <c r="C35" s="4">
        <v>17</v>
      </c>
    </row>
    <row r="36" spans="1:3" ht="16" thickBot="1" x14ac:dyDescent="0.4">
      <c r="A36" s="6">
        <f t="shared" si="0"/>
        <v>35</v>
      </c>
      <c r="B36" s="3" t="s">
        <v>27</v>
      </c>
      <c r="C36" s="4">
        <v>25</v>
      </c>
    </row>
    <row r="37" spans="1:3" ht="16" thickBot="1" x14ac:dyDescent="0.4">
      <c r="A37" s="6">
        <f t="shared" si="0"/>
        <v>36</v>
      </c>
      <c r="B37" s="3" t="s">
        <v>28</v>
      </c>
      <c r="C37" s="4">
        <v>17</v>
      </c>
    </row>
    <row r="38" spans="1:3" ht="16" thickBot="1" x14ac:dyDescent="0.4">
      <c r="A38" s="6">
        <f t="shared" si="0"/>
        <v>37</v>
      </c>
      <c r="B38" s="1" t="s">
        <v>29</v>
      </c>
      <c r="C38" s="2">
        <v>20</v>
      </c>
    </row>
    <row r="39" spans="1:3" ht="16" thickBot="1" x14ac:dyDescent="0.4">
      <c r="A39" s="6">
        <f t="shared" si="0"/>
        <v>38</v>
      </c>
      <c r="B39" s="1" t="s">
        <v>30</v>
      </c>
      <c r="C39" s="2">
        <v>8</v>
      </c>
    </row>
    <row r="40" spans="1:3" ht="16" thickBot="1" x14ac:dyDescent="0.4">
      <c r="A40" s="6">
        <f t="shared" si="0"/>
        <v>39</v>
      </c>
      <c r="B40" s="1" t="s">
        <v>50</v>
      </c>
      <c r="C40" s="2">
        <v>16</v>
      </c>
    </row>
    <row r="41" spans="1:3" ht="16" thickBot="1" x14ac:dyDescent="0.4">
      <c r="A41" s="6">
        <f t="shared" si="0"/>
        <v>40</v>
      </c>
      <c r="B41" s="3" t="s">
        <v>31</v>
      </c>
      <c r="C41" s="4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topLeftCell="A31" zoomScale="115" zoomScaleNormal="115" workbookViewId="0">
      <selection sqref="A1:AB33"/>
    </sheetView>
  </sheetViews>
  <sheetFormatPr defaultRowHeight="18" x14ac:dyDescent="0.4"/>
  <cols>
    <col min="1" max="1" width="4.54296875" style="12" customWidth="1"/>
    <col min="2" max="2" width="8.984375E-2" style="10" hidden="1" customWidth="1"/>
    <col min="3" max="3" width="18.90625" style="13" customWidth="1"/>
    <col min="4" max="4" width="8.984375E-2" style="10" customWidth="1"/>
    <col min="5" max="5" width="6.6328125" style="10" hidden="1" customWidth="1"/>
    <col min="6" max="6" width="5.90625" style="10" bestFit="1" customWidth="1"/>
    <col min="7" max="15" width="4.6328125" style="14" customWidth="1"/>
    <col min="16" max="16" width="5.90625" style="14" bestFit="1" customWidth="1"/>
    <col min="17" max="22" width="4.6328125" style="14" customWidth="1"/>
    <col min="23" max="25" width="4.6328125" style="10" customWidth="1"/>
    <col min="26" max="26" width="5.36328125" style="15" bestFit="1" customWidth="1"/>
    <col min="27" max="27" width="6.54296875" style="10" bestFit="1" customWidth="1"/>
    <col min="28" max="28" width="4.6328125" style="16" customWidth="1"/>
    <col min="29" max="16384" width="8.7265625" style="10"/>
  </cols>
  <sheetData>
    <row r="1" spans="1:28" x14ac:dyDescent="0.4">
      <c r="A1" s="7" t="s">
        <v>36</v>
      </c>
      <c r="B1" s="7" t="s">
        <v>32</v>
      </c>
      <c r="C1" s="7" t="s">
        <v>33</v>
      </c>
      <c r="D1" s="8" t="s">
        <v>35</v>
      </c>
      <c r="E1" s="8" t="s">
        <v>57</v>
      </c>
      <c r="F1" s="8" t="s">
        <v>35</v>
      </c>
      <c r="G1" s="9">
        <v>1</v>
      </c>
      <c r="H1" s="7">
        <f>G1+1</f>
        <v>2</v>
      </c>
      <c r="I1" s="7">
        <f t="shared" ref="I1:Y1" si="0">H1+1</f>
        <v>3</v>
      </c>
      <c r="J1" s="7">
        <f t="shared" si="0"/>
        <v>4</v>
      </c>
      <c r="K1" s="7">
        <f t="shared" si="0"/>
        <v>5</v>
      </c>
      <c r="L1" s="7">
        <f t="shared" si="0"/>
        <v>6</v>
      </c>
      <c r="M1" s="7">
        <f t="shared" si="0"/>
        <v>7</v>
      </c>
      <c r="N1" s="7">
        <f t="shared" si="0"/>
        <v>8</v>
      </c>
      <c r="O1" s="7">
        <f t="shared" si="0"/>
        <v>9</v>
      </c>
      <c r="P1" s="7" t="s">
        <v>45</v>
      </c>
      <c r="Q1" s="7">
        <f>O1+1</f>
        <v>10</v>
      </c>
      <c r="R1" s="7">
        <f t="shared" si="0"/>
        <v>11</v>
      </c>
      <c r="S1" s="7">
        <f t="shared" si="0"/>
        <v>12</v>
      </c>
      <c r="T1" s="7">
        <f t="shared" si="0"/>
        <v>13</v>
      </c>
      <c r="U1" s="7">
        <f t="shared" si="0"/>
        <v>14</v>
      </c>
      <c r="V1" s="7">
        <f t="shared" si="0"/>
        <v>15</v>
      </c>
      <c r="W1" s="7">
        <f t="shared" si="0"/>
        <v>16</v>
      </c>
      <c r="X1" s="7">
        <f t="shared" si="0"/>
        <v>17</v>
      </c>
      <c r="Y1" s="7">
        <f t="shared" si="0"/>
        <v>18</v>
      </c>
      <c r="Z1" s="8" t="s">
        <v>46</v>
      </c>
      <c r="AA1" s="8" t="s">
        <v>55</v>
      </c>
      <c r="AB1" s="7" t="s">
        <v>56</v>
      </c>
    </row>
    <row r="2" spans="1:28" ht="18.5" customHeight="1" x14ac:dyDescent="0.4">
      <c r="A2" s="19" t="s">
        <v>37</v>
      </c>
      <c r="B2" s="8">
        <v>21</v>
      </c>
      <c r="C2" s="7" t="str">
        <f>LOOKUP(B2,Sheet1!A$2:A$41,Sheet1!B$2:B$41)</f>
        <v>Kualii, Tandy</v>
      </c>
      <c r="D2" s="8">
        <f>LOOKUP(B2,Sheet1!A$2:A$41,Sheet1!C$2:C$41)</f>
        <v>2</v>
      </c>
      <c r="E2" s="11">
        <f>0.35*D2</f>
        <v>0.7</v>
      </c>
      <c r="F2" s="22">
        <f>ROUND((E2+E3),0)</f>
        <v>4</v>
      </c>
      <c r="G2" s="19">
        <v>3</v>
      </c>
      <c r="H2" s="19">
        <v>5</v>
      </c>
      <c r="I2" s="19">
        <v>4</v>
      </c>
      <c r="J2" s="19">
        <v>4</v>
      </c>
      <c r="K2" s="19">
        <v>3</v>
      </c>
      <c r="L2" s="19">
        <v>5</v>
      </c>
      <c r="M2" s="19">
        <v>4</v>
      </c>
      <c r="N2" s="19">
        <v>3</v>
      </c>
      <c r="O2" s="19">
        <v>5</v>
      </c>
      <c r="P2" s="19">
        <f>SUM(G2:O3)</f>
        <v>36</v>
      </c>
      <c r="Q2" s="19">
        <v>4</v>
      </c>
      <c r="R2" s="19">
        <v>5</v>
      </c>
      <c r="S2" s="19">
        <v>5</v>
      </c>
      <c r="T2" s="19">
        <v>3</v>
      </c>
      <c r="U2" s="19">
        <v>5</v>
      </c>
      <c r="V2" s="19">
        <v>5</v>
      </c>
      <c r="W2" s="19">
        <v>3</v>
      </c>
      <c r="X2" s="19">
        <v>4</v>
      </c>
      <c r="Y2" s="19">
        <v>4</v>
      </c>
      <c r="Z2" s="19">
        <f>SUM(Q2:Y3)</f>
        <v>38</v>
      </c>
      <c r="AA2" s="19">
        <f>P2+Z2</f>
        <v>74</v>
      </c>
      <c r="AB2" s="17">
        <f>AA2-F2</f>
        <v>70</v>
      </c>
    </row>
    <row r="3" spans="1:28" ht="18.5" customHeight="1" x14ac:dyDescent="0.4">
      <c r="A3" s="20"/>
      <c r="B3" s="8">
        <v>7</v>
      </c>
      <c r="C3" s="7" t="str">
        <f>LOOKUP(B3,Sheet1!A$2:A$41,Sheet1!B$2:B$41)</f>
        <v>Christman, John</v>
      </c>
      <c r="D3" s="8">
        <f>LOOKUP(B3,Sheet1!A$2:A$41,Sheet1!C$2:C$41)</f>
        <v>21</v>
      </c>
      <c r="E3" s="11">
        <f>0.15*D3</f>
        <v>3.15</v>
      </c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18"/>
    </row>
    <row r="4" spans="1:28" ht="18.5" customHeight="1" x14ac:dyDescent="0.4">
      <c r="A4" s="20"/>
      <c r="B4" s="8">
        <v>38</v>
      </c>
      <c r="C4" s="7" t="str">
        <f>LOOKUP(B4,Sheet1!A$2:A$41,Sheet1!B$2:B$41)</f>
        <v>Tonini, Jason</v>
      </c>
      <c r="D4" s="8">
        <f>LOOKUP(B4,Sheet1!A$2:A$41,Sheet1!C$2:C$41)</f>
        <v>8</v>
      </c>
      <c r="E4" s="11">
        <f>0.35*D4</f>
        <v>2.8</v>
      </c>
      <c r="F4" s="22">
        <f>ROUND((E4+E5),0)</f>
        <v>4</v>
      </c>
      <c r="G4" s="19">
        <v>5</v>
      </c>
      <c r="H4" s="19">
        <v>4</v>
      </c>
      <c r="I4" s="19">
        <v>4</v>
      </c>
      <c r="J4" s="19">
        <v>5</v>
      </c>
      <c r="K4" s="19">
        <v>3</v>
      </c>
      <c r="L4" s="19">
        <v>5</v>
      </c>
      <c r="M4" s="19">
        <v>4</v>
      </c>
      <c r="N4" s="19">
        <v>3</v>
      </c>
      <c r="O4" s="19">
        <v>4</v>
      </c>
      <c r="P4" s="19">
        <f t="shared" ref="P4" si="1">SUM(G4:O5)</f>
        <v>37</v>
      </c>
      <c r="Q4" s="19">
        <v>3</v>
      </c>
      <c r="R4" s="19">
        <v>5</v>
      </c>
      <c r="S4" s="19">
        <v>4</v>
      </c>
      <c r="T4" s="19">
        <v>4</v>
      </c>
      <c r="U4" s="19">
        <v>5</v>
      </c>
      <c r="V4" s="19">
        <v>5</v>
      </c>
      <c r="W4" s="19">
        <v>3</v>
      </c>
      <c r="X4" s="19">
        <v>3</v>
      </c>
      <c r="Y4" s="19">
        <v>4</v>
      </c>
      <c r="Z4" s="19">
        <f t="shared" ref="Z4" si="2">SUM(Q4:Y5)</f>
        <v>36</v>
      </c>
      <c r="AA4" s="19">
        <f t="shared" ref="AA4" si="3">P4+Z4</f>
        <v>73</v>
      </c>
      <c r="AB4" s="17">
        <f>AA4-F4</f>
        <v>69</v>
      </c>
    </row>
    <row r="5" spans="1:28" ht="18.5" customHeight="1" x14ac:dyDescent="0.4">
      <c r="A5" s="21"/>
      <c r="B5" s="8">
        <v>18</v>
      </c>
      <c r="C5" s="7" t="str">
        <f>LOOKUP(B5,Sheet1!A$2:A$41,Sheet1!B$2:B$41)</f>
        <v>Johnson, Keone</v>
      </c>
      <c r="D5" s="8">
        <f>LOOKUP(B5,Sheet1!A$2:A$41,Sheet1!C$2:C$41)</f>
        <v>11</v>
      </c>
      <c r="E5" s="11">
        <f>0.15*D5</f>
        <v>1.65</v>
      </c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18"/>
    </row>
    <row r="6" spans="1:28" x14ac:dyDescent="0.4">
      <c r="A6" s="19" t="s">
        <v>38</v>
      </c>
      <c r="B6" s="8">
        <v>10</v>
      </c>
      <c r="C6" s="7" t="str">
        <f>LOOKUP(B6,Sheet1!A$2:A$41,Sheet1!B$2:B$41)</f>
        <v>Dodd, Stan</v>
      </c>
      <c r="D6" s="8">
        <f>LOOKUP(B6,Sheet1!A$2:A$41,Sheet1!C$2:C$41)</f>
        <v>6</v>
      </c>
      <c r="E6" s="11">
        <f>0.35*D6</f>
        <v>2.0999999999999996</v>
      </c>
      <c r="F6" s="22">
        <f>ROUND((E6+E7),0)</f>
        <v>5</v>
      </c>
      <c r="G6" s="19">
        <v>4</v>
      </c>
      <c r="H6" s="19">
        <v>3</v>
      </c>
      <c r="I6" s="19">
        <v>5</v>
      </c>
      <c r="J6" s="19">
        <v>4</v>
      </c>
      <c r="K6" s="19">
        <v>3</v>
      </c>
      <c r="L6" s="19">
        <v>4</v>
      </c>
      <c r="M6" s="19">
        <v>5</v>
      </c>
      <c r="N6" s="19">
        <v>3</v>
      </c>
      <c r="O6" s="19">
        <v>4</v>
      </c>
      <c r="P6" s="19">
        <f t="shared" ref="P6" si="4">SUM(G6:O7)</f>
        <v>35</v>
      </c>
      <c r="Q6" s="19">
        <v>4</v>
      </c>
      <c r="R6" s="19">
        <v>5</v>
      </c>
      <c r="S6" s="19">
        <v>3</v>
      </c>
      <c r="T6" s="19">
        <v>4</v>
      </c>
      <c r="U6" s="19">
        <v>4</v>
      </c>
      <c r="V6" s="19">
        <v>5</v>
      </c>
      <c r="W6" s="19">
        <v>3</v>
      </c>
      <c r="X6" s="19">
        <v>4</v>
      </c>
      <c r="Y6" s="19">
        <v>4</v>
      </c>
      <c r="Z6" s="19">
        <f t="shared" ref="Z6" si="5">SUM(Q6:Y7)</f>
        <v>36</v>
      </c>
      <c r="AA6" s="19">
        <f t="shared" ref="AA6" si="6">P6+Z6</f>
        <v>71</v>
      </c>
      <c r="AB6" s="17">
        <f>AA6-F6</f>
        <v>66</v>
      </c>
    </row>
    <row r="7" spans="1:28" x14ac:dyDescent="0.4">
      <c r="A7" s="20"/>
      <c r="B7" s="8">
        <v>29</v>
      </c>
      <c r="C7" s="7" t="str">
        <f>LOOKUP(B7,Sheet1!A$2:A$41,Sheet1!B$2:B$41)</f>
        <v>Puckett, Dave</v>
      </c>
      <c r="D7" s="8">
        <f>LOOKUP(B7,Sheet1!A$2:A$41,Sheet1!C$2:C$41)</f>
        <v>17</v>
      </c>
      <c r="E7" s="11">
        <f>0.15*D7</f>
        <v>2.5499999999999998</v>
      </c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8"/>
    </row>
    <row r="8" spans="1:28" x14ac:dyDescent="0.4">
      <c r="A8" s="20"/>
      <c r="B8" s="8">
        <v>9</v>
      </c>
      <c r="C8" s="7" t="str">
        <f>LOOKUP(B8,Sheet1!A$2:A$41,Sheet1!B$2:B$41)</f>
        <v>Condon, Duke</v>
      </c>
      <c r="D8" s="8">
        <f>LOOKUP(B8,Sheet1!A$2:A$41,Sheet1!C$2:C$41)</f>
        <v>8</v>
      </c>
      <c r="E8" s="11">
        <f>0.35*D8</f>
        <v>2.8</v>
      </c>
      <c r="F8" s="22">
        <f>ROUND((E8+E9),0)</f>
        <v>5</v>
      </c>
      <c r="G8" s="19">
        <v>4</v>
      </c>
      <c r="H8" s="19">
        <v>4</v>
      </c>
      <c r="I8" s="19">
        <v>5</v>
      </c>
      <c r="J8" s="19">
        <v>4</v>
      </c>
      <c r="K8" s="19">
        <v>3</v>
      </c>
      <c r="L8" s="19">
        <v>4</v>
      </c>
      <c r="M8" s="19">
        <v>4</v>
      </c>
      <c r="N8" s="19">
        <v>2</v>
      </c>
      <c r="O8" s="19">
        <v>4</v>
      </c>
      <c r="P8" s="19">
        <f t="shared" ref="P8" si="7">SUM(G8:O9)</f>
        <v>34</v>
      </c>
      <c r="Q8" s="19">
        <v>4</v>
      </c>
      <c r="R8" s="19">
        <v>4</v>
      </c>
      <c r="S8" s="19">
        <v>4</v>
      </c>
      <c r="T8" s="19">
        <v>3</v>
      </c>
      <c r="U8" s="19">
        <v>3</v>
      </c>
      <c r="V8" s="19">
        <v>5</v>
      </c>
      <c r="W8" s="19">
        <v>3</v>
      </c>
      <c r="X8" s="19">
        <v>3</v>
      </c>
      <c r="Y8" s="19">
        <v>5</v>
      </c>
      <c r="Z8" s="19">
        <f t="shared" ref="Z8" si="8">SUM(Q8:Y9)</f>
        <v>34</v>
      </c>
      <c r="AA8" s="19">
        <f t="shared" ref="AA8" si="9">P8+Z8</f>
        <v>68</v>
      </c>
      <c r="AB8" s="17">
        <f>AA8-F8</f>
        <v>63</v>
      </c>
    </row>
    <row r="9" spans="1:28" x14ac:dyDescent="0.4">
      <c r="A9" s="21"/>
      <c r="B9" s="8">
        <v>31</v>
      </c>
      <c r="C9" s="7" t="str">
        <f>LOOKUP(B9,Sheet1!A$2:A$41,Sheet1!B$2:B$41)</f>
        <v>Salisbury, Les</v>
      </c>
      <c r="D9" s="8">
        <f>LOOKUP(B9,Sheet1!A$2:A$41,Sheet1!C$2:C$41)</f>
        <v>16</v>
      </c>
      <c r="E9" s="11">
        <f>0.15*D9</f>
        <v>2.4</v>
      </c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18"/>
    </row>
    <row r="10" spans="1:28" x14ac:dyDescent="0.4">
      <c r="A10" s="19" t="s">
        <v>39</v>
      </c>
      <c r="B10" s="8">
        <v>25</v>
      </c>
      <c r="C10" s="7" t="str">
        <f>LOOKUP(B10,Sheet1!A$2:A$41,Sheet1!B$2:B$41)</f>
        <v>Nakaya, Eddie</v>
      </c>
      <c r="D10" s="8">
        <f>LOOKUP(B10,Sheet1!A$2:A$41,Sheet1!C$2:C$41)</f>
        <v>11</v>
      </c>
      <c r="E10" s="11">
        <f>0.35*D10</f>
        <v>3.8499999999999996</v>
      </c>
      <c r="F10" s="22">
        <f>ROUND((E10+E11),0)</f>
        <v>6</v>
      </c>
      <c r="G10" s="19">
        <v>4</v>
      </c>
      <c r="H10" s="19">
        <v>4</v>
      </c>
      <c r="I10" s="19">
        <v>5</v>
      </c>
      <c r="J10" s="19">
        <v>4</v>
      </c>
      <c r="K10" s="19">
        <v>3</v>
      </c>
      <c r="L10" s="19">
        <v>5</v>
      </c>
      <c r="M10" s="19">
        <v>5</v>
      </c>
      <c r="N10" s="19">
        <v>3</v>
      </c>
      <c r="O10" s="19">
        <v>4</v>
      </c>
      <c r="P10" s="19">
        <f t="shared" ref="P10" si="10">SUM(G10:O11)</f>
        <v>37</v>
      </c>
      <c r="Q10" s="19">
        <v>4</v>
      </c>
      <c r="R10" s="19">
        <v>5</v>
      </c>
      <c r="S10" s="19">
        <v>3</v>
      </c>
      <c r="T10" s="19">
        <v>4</v>
      </c>
      <c r="U10" s="19">
        <v>4</v>
      </c>
      <c r="V10" s="19">
        <v>4</v>
      </c>
      <c r="W10" s="19">
        <v>3</v>
      </c>
      <c r="X10" s="19">
        <v>4</v>
      </c>
      <c r="Y10" s="19">
        <v>4</v>
      </c>
      <c r="Z10" s="19">
        <f t="shared" ref="Z10" si="11">SUM(Q10:Y11)</f>
        <v>35</v>
      </c>
      <c r="AA10" s="19">
        <f t="shared" ref="AA10" si="12">P10+Z10</f>
        <v>72</v>
      </c>
      <c r="AB10" s="17">
        <f>AA10-F10</f>
        <v>66</v>
      </c>
    </row>
    <row r="11" spans="1:28" x14ac:dyDescent="0.4">
      <c r="A11" s="20"/>
      <c r="B11" s="8">
        <v>32</v>
      </c>
      <c r="C11" s="7" t="str">
        <f>LOOKUP(B11,Sheet1!A$2:A$41,Sheet1!B$2:B$41)</f>
        <v>Sallee, Ralph</v>
      </c>
      <c r="D11" s="8">
        <f>LOOKUP(B11,Sheet1!A$2:A$41,Sheet1!C$2:C$41)</f>
        <v>15</v>
      </c>
      <c r="E11" s="11">
        <f>0.15*D11</f>
        <v>2.25</v>
      </c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18"/>
    </row>
    <row r="12" spans="1:28" x14ac:dyDescent="0.4">
      <c r="A12" s="20"/>
      <c r="B12" s="8">
        <v>28</v>
      </c>
      <c r="C12" s="7" t="str">
        <f>LOOKUP(B12,Sheet1!A$2:A$41,Sheet1!B$2:B$41)</f>
        <v>Pereida, Dano</v>
      </c>
      <c r="D12" s="8">
        <f>LOOKUP(B12,Sheet1!A$2:A$41,Sheet1!C$2:C$41)</f>
        <v>10</v>
      </c>
      <c r="E12" s="11">
        <f>0.35*D12</f>
        <v>3.5</v>
      </c>
      <c r="F12" s="22">
        <f>ROUND((E12+E13),0)</f>
        <v>6</v>
      </c>
      <c r="G12" s="19">
        <v>4</v>
      </c>
      <c r="H12" s="19">
        <v>4</v>
      </c>
      <c r="I12" s="19">
        <v>5</v>
      </c>
      <c r="J12" s="19">
        <v>4</v>
      </c>
      <c r="K12" s="19">
        <v>3</v>
      </c>
      <c r="L12" s="19">
        <v>5</v>
      </c>
      <c r="M12" s="19">
        <v>4</v>
      </c>
      <c r="N12" s="19">
        <v>4</v>
      </c>
      <c r="O12" s="19">
        <v>4</v>
      </c>
      <c r="P12" s="19">
        <f t="shared" ref="P12" si="13">SUM(G12:O13)</f>
        <v>37</v>
      </c>
      <c r="Q12" s="19">
        <v>4</v>
      </c>
      <c r="R12" s="19">
        <v>4</v>
      </c>
      <c r="S12" s="19">
        <v>3</v>
      </c>
      <c r="T12" s="19">
        <v>3</v>
      </c>
      <c r="U12" s="19">
        <v>4</v>
      </c>
      <c r="V12" s="19">
        <v>4</v>
      </c>
      <c r="W12" s="19">
        <v>3</v>
      </c>
      <c r="X12" s="19">
        <v>3</v>
      </c>
      <c r="Y12" s="19">
        <v>5</v>
      </c>
      <c r="Z12" s="19">
        <f t="shared" ref="Z12" si="14">SUM(Q12:Y13)</f>
        <v>33</v>
      </c>
      <c r="AA12" s="19">
        <f t="shared" ref="AA12" si="15">P12+Z12</f>
        <v>70</v>
      </c>
      <c r="AB12" s="17">
        <f>AA12-F12</f>
        <v>64</v>
      </c>
    </row>
    <row r="13" spans="1:28" x14ac:dyDescent="0.4">
      <c r="A13" s="21"/>
      <c r="B13" s="8">
        <v>20</v>
      </c>
      <c r="C13" s="7" t="str">
        <f>LOOKUP(B13,Sheet1!A$2:A$41,Sheet1!B$2:B$41)</f>
        <v>Kiaha, John</v>
      </c>
      <c r="D13" s="8">
        <f>LOOKUP(B13,Sheet1!A$2:A$41,Sheet1!C$2:C$41)</f>
        <v>14</v>
      </c>
      <c r="E13" s="11">
        <f>0.15*D13</f>
        <v>2.1</v>
      </c>
      <c r="F13" s="2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8"/>
    </row>
    <row r="14" spans="1:28" x14ac:dyDescent="0.4">
      <c r="A14" s="19" t="s">
        <v>40</v>
      </c>
      <c r="B14" s="8">
        <v>3</v>
      </c>
      <c r="C14" s="7" t="str">
        <f>LOOKUP(B14,Sheet1!A$2:A$41,Sheet1!B$2:B$41)</f>
        <v>Anthony, Devin</v>
      </c>
      <c r="D14" s="8">
        <f>LOOKUP(B14,Sheet1!A$2:A$41,Sheet1!C$2:C$41)</f>
        <v>9</v>
      </c>
      <c r="E14" s="11">
        <f>0.35*D14</f>
        <v>3.15</v>
      </c>
      <c r="F14" s="22">
        <f>ROUND((E14+E15),0)</f>
        <v>7</v>
      </c>
      <c r="G14" s="19">
        <v>4</v>
      </c>
      <c r="H14" s="19">
        <v>4</v>
      </c>
      <c r="I14" s="19">
        <v>4</v>
      </c>
      <c r="J14" s="19">
        <v>4</v>
      </c>
      <c r="K14" s="19">
        <v>4</v>
      </c>
      <c r="L14" s="19">
        <v>5</v>
      </c>
      <c r="M14" s="19">
        <v>4</v>
      </c>
      <c r="N14" s="19">
        <v>3</v>
      </c>
      <c r="O14" s="19">
        <v>4</v>
      </c>
      <c r="P14" s="19">
        <f t="shared" ref="P14" si="16">SUM(G14:O15)</f>
        <v>36</v>
      </c>
      <c r="Q14" s="19">
        <v>4</v>
      </c>
      <c r="R14" s="19">
        <v>5</v>
      </c>
      <c r="S14" s="19">
        <v>4</v>
      </c>
      <c r="T14" s="19">
        <v>3</v>
      </c>
      <c r="U14" s="19">
        <v>4</v>
      </c>
      <c r="V14" s="19">
        <v>6</v>
      </c>
      <c r="W14" s="19">
        <v>4</v>
      </c>
      <c r="X14" s="19">
        <v>7</v>
      </c>
      <c r="Y14" s="19">
        <v>5</v>
      </c>
      <c r="Z14" s="19">
        <f t="shared" ref="Z14" si="17">SUM(Q14:Y15)</f>
        <v>42</v>
      </c>
      <c r="AA14" s="19">
        <f t="shared" ref="AA14" si="18">P14+Z14</f>
        <v>78</v>
      </c>
      <c r="AB14" s="17">
        <f>AA14-F14</f>
        <v>71</v>
      </c>
    </row>
    <row r="15" spans="1:28" x14ac:dyDescent="0.4">
      <c r="A15" s="20"/>
      <c r="B15" s="8">
        <v>12</v>
      </c>
      <c r="C15" s="7" t="str">
        <f>LOOKUP(B15,Sheet1!A$2:A$41,Sheet1!B$2:B$41)</f>
        <v>Furuta, Nobu Fred</v>
      </c>
      <c r="D15" s="8">
        <f>LOOKUP(B15,Sheet1!A$2:A$41,Sheet1!C$2:C$41)</f>
        <v>23</v>
      </c>
      <c r="E15" s="11">
        <f>0.15*D15</f>
        <v>3.4499999999999997</v>
      </c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8"/>
    </row>
    <row r="16" spans="1:28" x14ac:dyDescent="0.4">
      <c r="A16" s="20"/>
      <c r="B16" s="8">
        <v>11</v>
      </c>
      <c r="C16" s="7" t="str">
        <f>LOOKUP(B16,Sheet1!A$2:A$41,Sheet1!B$2:B$41)</f>
        <v>Durham, Jim</v>
      </c>
      <c r="D16" s="8">
        <f>LOOKUP(B16,Sheet1!A$2:A$41,Sheet1!C$2:C$41)</f>
        <v>12</v>
      </c>
      <c r="E16" s="11">
        <f>0.35*D16</f>
        <v>4.1999999999999993</v>
      </c>
      <c r="F16" s="22">
        <f>ROUND((E16+E17),0)</f>
        <v>7</v>
      </c>
      <c r="G16" s="19">
        <v>4</v>
      </c>
      <c r="H16" s="19">
        <v>5</v>
      </c>
      <c r="I16" s="19">
        <v>6</v>
      </c>
      <c r="J16" s="19">
        <v>4</v>
      </c>
      <c r="K16" s="19">
        <v>3</v>
      </c>
      <c r="L16" s="19">
        <v>4</v>
      </c>
      <c r="M16" s="19">
        <v>4</v>
      </c>
      <c r="N16" s="19">
        <v>3</v>
      </c>
      <c r="O16" s="19">
        <v>3</v>
      </c>
      <c r="P16" s="19">
        <f t="shared" ref="P16" si="19">SUM(G16:O17)</f>
        <v>36</v>
      </c>
      <c r="Q16" s="19">
        <v>4</v>
      </c>
      <c r="R16" s="19">
        <v>5</v>
      </c>
      <c r="S16" s="19">
        <v>4</v>
      </c>
      <c r="T16" s="19">
        <v>3</v>
      </c>
      <c r="U16" s="19">
        <v>4</v>
      </c>
      <c r="V16" s="19">
        <v>5</v>
      </c>
      <c r="W16" s="19">
        <v>3</v>
      </c>
      <c r="X16" s="19">
        <v>4</v>
      </c>
      <c r="Y16" s="19">
        <v>4</v>
      </c>
      <c r="Z16" s="19">
        <f t="shared" ref="Z16" si="20">SUM(Q16:Y17)</f>
        <v>36</v>
      </c>
      <c r="AA16" s="19">
        <f t="shared" ref="AA16" si="21">P16+Z16</f>
        <v>72</v>
      </c>
      <c r="AB16" s="17">
        <f>AA16-F16</f>
        <v>65</v>
      </c>
    </row>
    <row r="17" spans="1:28" x14ac:dyDescent="0.4">
      <c r="A17" s="21"/>
      <c r="B17" s="8">
        <v>22</v>
      </c>
      <c r="C17" s="7" t="str">
        <f>LOOKUP(B17,Sheet1!A$2:A$41,Sheet1!B$2:B$41)</f>
        <v>Langenstein, John</v>
      </c>
      <c r="D17" s="8">
        <f>LOOKUP(B17,Sheet1!A$2:A$41,Sheet1!C$2:C$41)</f>
        <v>18</v>
      </c>
      <c r="E17" s="11">
        <f>0.15*D17</f>
        <v>2.6999999999999997</v>
      </c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8"/>
    </row>
    <row r="18" spans="1:28" x14ac:dyDescent="0.4">
      <c r="A18" s="19" t="s">
        <v>41</v>
      </c>
      <c r="B18" s="8">
        <v>6</v>
      </c>
      <c r="C18" s="7" t="str">
        <f>LOOKUP(B18,Sheet1!A$2:A$41,Sheet1!B$2:B$41)</f>
        <v>Castiglione, Michael</v>
      </c>
      <c r="D18" s="8">
        <f>LOOKUP(B18,Sheet1!A$2:A$41,Sheet1!C$2:C$41)</f>
        <v>13</v>
      </c>
      <c r="E18" s="11">
        <f>0.35*D18</f>
        <v>4.55</v>
      </c>
      <c r="F18" s="22">
        <f>ROUND((E18+E19),0)</f>
        <v>7</v>
      </c>
      <c r="G18" s="19">
        <v>4</v>
      </c>
      <c r="H18" s="19">
        <v>3</v>
      </c>
      <c r="I18" s="19">
        <v>5</v>
      </c>
      <c r="J18" s="19">
        <v>4</v>
      </c>
      <c r="K18" s="19">
        <v>3</v>
      </c>
      <c r="L18" s="19">
        <v>6</v>
      </c>
      <c r="M18" s="19">
        <v>4</v>
      </c>
      <c r="N18" s="19">
        <v>3</v>
      </c>
      <c r="O18" s="19">
        <v>3</v>
      </c>
      <c r="P18" s="19">
        <f t="shared" ref="P18" si="22">SUM(G18:O19)</f>
        <v>35</v>
      </c>
      <c r="Q18" s="19">
        <v>4</v>
      </c>
      <c r="R18" s="19">
        <v>5</v>
      </c>
      <c r="S18" s="19">
        <v>5</v>
      </c>
      <c r="T18" s="19">
        <v>3</v>
      </c>
      <c r="U18" s="19">
        <v>4</v>
      </c>
      <c r="V18" s="19">
        <v>5</v>
      </c>
      <c r="W18" s="19">
        <v>3</v>
      </c>
      <c r="X18" s="19">
        <v>4</v>
      </c>
      <c r="Y18" s="19">
        <v>5</v>
      </c>
      <c r="Z18" s="19">
        <f t="shared" ref="Z18" si="23">SUM(Q18:Y19)</f>
        <v>38</v>
      </c>
      <c r="AA18" s="19">
        <f t="shared" ref="AA18" si="24">P18+Z18</f>
        <v>73</v>
      </c>
      <c r="AB18" s="17">
        <f>AA18-F18</f>
        <v>66</v>
      </c>
    </row>
    <row r="19" spans="1:28" x14ac:dyDescent="0.4">
      <c r="A19" s="20"/>
      <c r="B19" s="8">
        <v>39</v>
      </c>
      <c r="C19" s="7" t="str">
        <f>LOOKUP(B19,Sheet1!A$2:A$41,Sheet1!B$2:B$41)</f>
        <v>Watanabe, Wayne</v>
      </c>
      <c r="D19" s="8">
        <f>LOOKUP(B19,Sheet1!A$2:A$41,Sheet1!C$2:C$41)</f>
        <v>16</v>
      </c>
      <c r="E19" s="11">
        <f>0.15*D19</f>
        <v>2.4</v>
      </c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8"/>
    </row>
    <row r="20" spans="1:28" x14ac:dyDescent="0.4">
      <c r="A20" s="20"/>
      <c r="B20" s="8">
        <v>14</v>
      </c>
      <c r="C20" s="7" t="str">
        <f>LOOKUP(B20,Sheet1!A$2:A$41,Sheet1!B$2:B$41)</f>
        <v>Hall, Jeffrey</v>
      </c>
      <c r="D20" s="8">
        <f>LOOKUP(B20,Sheet1!A$2:A$41,Sheet1!C$2:C$41)</f>
        <v>15</v>
      </c>
      <c r="E20" s="11">
        <f>0.35*D20</f>
        <v>5.25</v>
      </c>
      <c r="F20" s="22">
        <f>ROUND((E20+E21),0)</f>
        <v>8</v>
      </c>
      <c r="G20" s="19">
        <v>4</v>
      </c>
      <c r="H20" s="19">
        <v>5</v>
      </c>
      <c r="I20" s="19">
        <v>6</v>
      </c>
      <c r="J20" s="19">
        <v>4</v>
      </c>
      <c r="K20" s="19">
        <v>2</v>
      </c>
      <c r="L20" s="19">
        <v>5</v>
      </c>
      <c r="M20" s="19">
        <v>5</v>
      </c>
      <c r="N20" s="19">
        <v>3</v>
      </c>
      <c r="O20" s="19">
        <v>5</v>
      </c>
      <c r="P20" s="19">
        <f t="shared" ref="P20" si="25">SUM(G20:O21)</f>
        <v>39</v>
      </c>
      <c r="Q20" s="19">
        <v>4</v>
      </c>
      <c r="R20" s="19">
        <v>5</v>
      </c>
      <c r="S20" s="19">
        <v>4</v>
      </c>
      <c r="T20" s="19">
        <v>3</v>
      </c>
      <c r="U20" s="19">
        <v>3</v>
      </c>
      <c r="V20" s="19">
        <v>5</v>
      </c>
      <c r="W20" s="19">
        <v>2</v>
      </c>
      <c r="X20" s="19">
        <v>5</v>
      </c>
      <c r="Y20" s="19">
        <v>4</v>
      </c>
      <c r="Z20" s="19">
        <f t="shared" ref="Z20" si="26">SUM(Q20:Y21)</f>
        <v>35</v>
      </c>
      <c r="AA20" s="19">
        <f t="shared" ref="AA20" si="27">P20+Z20</f>
        <v>74</v>
      </c>
      <c r="AB20" s="17">
        <f>AA20-F20</f>
        <v>66</v>
      </c>
    </row>
    <row r="21" spans="1:28" x14ac:dyDescent="0.4">
      <c r="A21" s="21"/>
      <c r="B21" s="8">
        <v>30</v>
      </c>
      <c r="C21" s="7" t="str">
        <f>LOOKUP(B21,Sheet1!A$2:A$41,Sheet1!B$2:B$41)</f>
        <v>Reifsnider, Larry</v>
      </c>
      <c r="D21" s="8">
        <f>LOOKUP(B21,Sheet1!A$2:A$41,Sheet1!C$2:C$41)</f>
        <v>18</v>
      </c>
      <c r="E21" s="11">
        <f>0.15*D21</f>
        <v>2.6999999999999997</v>
      </c>
      <c r="F21" s="2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8"/>
    </row>
    <row r="22" spans="1:28" x14ac:dyDescent="0.4">
      <c r="A22" s="19" t="s">
        <v>42</v>
      </c>
      <c r="B22" s="8">
        <v>4</v>
      </c>
      <c r="C22" s="7" t="str">
        <f>LOOKUP(B22,Sheet1!A$2:A$41,Sheet1!B$2:B$41)</f>
        <v>Callahan, Peter</v>
      </c>
      <c r="D22" s="8">
        <f>LOOKUP(B22,Sheet1!A$2:A$41,Sheet1!C$2:C$41)</f>
        <v>12</v>
      </c>
      <c r="E22" s="11">
        <f>0.35*D22</f>
        <v>4.1999999999999993</v>
      </c>
      <c r="F22" s="22">
        <f>ROUND((E22+E23),0)</f>
        <v>8</v>
      </c>
      <c r="G22" s="19">
        <v>4</v>
      </c>
      <c r="H22" s="19">
        <v>4</v>
      </c>
      <c r="I22" s="19">
        <v>5</v>
      </c>
      <c r="J22" s="19">
        <v>5</v>
      </c>
      <c r="K22" s="19">
        <v>4</v>
      </c>
      <c r="L22" s="19">
        <v>5</v>
      </c>
      <c r="M22" s="19">
        <v>3</v>
      </c>
      <c r="N22" s="19">
        <v>3</v>
      </c>
      <c r="O22" s="19">
        <v>4</v>
      </c>
      <c r="P22" s="19">
        <f t="shared" ref="P22" si="28">SUM(G22:O23)</f>
        <v>37</v>
      </c>
      <c r="Q22" s="19">
        <v>4</v>
      </c>
      <c r="R22" s="19">
        <v>5</v>
      </c>
      <c r="S22" s="19">
        <v>5</v>
      </c>
      <c r="T22" s="19">
        <v>3</v>
      </c>
      <c r="U22" s="19">
        <v>4</v>
      </c>
      <c r="V22" s="19">
        <v>5</v>
      </c>
      <c r="W22" s="19">
        <v>3</v>
      </c>
      <c r="X22" s="19">
        <v>5</v>
      </c>
      <c r="Y22" s="19">
        <v>4</v>
      </c>
      <c r="Z22" s="19">
        <f t="shared" ref="Z22" si="29">SUM(Q22:Y23)</f>
        <v>38</v>
      </c>
      <c r="AA22" s="19">
        <f t="shared" ref="AA22" si="30">P22+Z22</f>
        <v>75</v>
      </c>
      <c r="AB22" s="17">
        <f>AA22-F22</f>
        <v>67</v>
      </c>
    </row>
    <row r="23" spans="1:28" x14ac:dyDescent="0.4">
      <c r="A23" s="20"/>
      <c r="B23" s="8">
        <v>8</v>
      </c>
      <c r="C23" s="7" t="str">
        <f>LOOKUP(B23,Sheet1!A$2:A$41,Sheet1!B$2:B$41)</f>
        <v>Clark, Alan</v>
      </c>
      <c r="D23" s="8">
        <f>LOOKUP(B23,Sheet1!A$2:A$41,Sheet1!C$2:C$41)</f>
        <v>26</v>
      </c>
      <c r="E23" s="11">
        <f>0.15*D23</f>
        <v>3.9</v>
      </c>
      <c r="F23" s="2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8"/>
    </row>
    <row r="24" spans="1:28" x14ac:dyDescent="0.4">
      <c r="A24" s="20"/>
      <c r="B24" s="8">
        <v>34</v>
      </c>
      <c r="C24" s="7" t="str">
        <f>LOOKUP(B24,Sheet1!A$2:A$41,Sheet1!B$2:B$41)</f>
        <v>Schmelz, Steve</v>
      </c>
      <c r="D24" s="8">
        <f>LOOKUP(B24,Sheet1!A$2:A$41,Sheet1!C$2:C$41)</f>
        <v>17</v>
      </c>
      <c r="E24" s="11">
        <f>0.35*D24</f>
        <v>5.9499999999999993</v>
      </c>
      <c r="F24" s="22">
        <f>ROUND((E24+E25),0)</f>
        <v>9</v>
      </c>
      <c r="G24" s="19">
        <v>4</v>
      </c>
      <c r="H24" s="19">
        <v>4</v>
      </c>
      <c r="I24" s="19">
        <v>6</v>
      </c>
      <c r="J24" s="19">
        <v>5</v>
      </c>
      <c r="K24" s="19">
        <v>3</v>
      </c>
      <c r="L24" s="19">
        <v>5</v>
      </c>
      <c r="M24" s="19">
        <v>4</v>
      </c>
      <c r="N24" s="19">
        <v>4</v>
      </c>
      <c r="O24" s="19">
        <v>4</v>
      </c>
      <c r="P24" s="19">
        <f t="shared" ref="P24" si="31">SUM(G24:O25)</f>
        <v>39</v>
      </c>
      <c r="Q24" s="19">
        <v>4</v>
      </c>
      <c r="R24" s="19">
        <v>6</v>
      </c>
      <c r="S24" s="19">
        <v>4</v>
      </c>
      <c r="T24" s="19">
        <v>4</v>
      </c>
      <c r="U24" s="19">
        <v>4</v>
      </c>
      <c r="V24" s="19">
        <v>6</v>
      </c>
      <c r="W24" s="19">
        <v>3</v>
      </c>
      <c r="X24" s="19">
        <v>4</v>
      </c>
      <c r="Y24" s="19">
        <v>4</v>
      </c>
      <c r="Z24" s="19">
        <f t="shared" ref="Z24" si="32">SUM(Q24:Y25)</f>
        <v>39</v>
      </c>
      <c r="AA24" s="19">
        <f t="shared" ref="AA24" si="33">P24+Z24</f>
        <v>78</v>
      </c>
      <c r="AB24" s="17">
        <f>AA24-F24</f>
        <v>69</v>
      </c>
    </row>
    <row r="25" spans="1:28" x14ac:dyDescent="0.4">
      <c r="A25" s="21"/>
      <c r="B25" s="8">
        <v>36</v>
      </c>
      <c r="C25" s="7" t="str">
        <f>LOOKUP(B25,Sheet1!A$2:A$41,Sheet1!B$2:B$41)</f>
        <v>Sparks, Joel</v>
      </c>
      <c r="D25" s="8">
        <f>LOOKUP(B25,Sheet1!A$2:A$41,Sheet1!C$2:C$41)</f>
        <v>17</v>
      </c>
      <c r="E25" s="11">
        <f>0.15*D25</f>
        <v>2.5499999999999998</v>
      </c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8"/>
    </row>
    <row r="26" spans="1:28" x14ac:dyDescent="0.4">
      <c r="A26" s="19" t="s">
        <v>43</v>
      </c>
      <c r="B26" s="8">
        <v>5</v>
      </c>
      <c r="C26" s="7" t="str">
        <f>LOOKUP(B26,Sheet1!A$2:A$41,Sheet1!B$2:B$41)</f>
        <v>Carlton, Jim</v>
      </c>
      <c r="D26" s="8">
        <f>LOOKUP(B26,Sheet1!A$2:A$41,Sheet1!C$2:C$41)</f>
        <v>14</v>
      </c>
      <c r="E26" s="11">
        <f>0.35*D26</f>
        <v>4.8999999999999995</v>
      </c>
      <c r="F26" s="22">
        <f>ROUND((E26+E27),0)</f>
        <v>9</v>
      </c>
      <c r="G26" s="19">
        <v>4</v>
      </c>
      <c r="H26" s="19">
        <v>5</v>
      </c>
      <c r="I26" s="19">
        <v>5</v>
      </c>
      <c r="J26" s="19">
        <v>5</v>
      </c>
      <c r="K26" s="19">
        <v>3</v>
      </c>
      <c r="L26" s="19">
        <v>5</v>
      </c>
      <c r="M26" s="19">
        <v>3</v>
      </c>
      <c r="N26" s="19">
        <v>3</v>
      </c>
      <c r="O26" s="19">
        <v>4</v>
      </c>
      <c r="P26" s="19">
        <f t="shared" ref="P26" si="34">SUM(G26:O27)</f>
        <v>37</v>
      </c>
      <c r="Q26" s="19">
        <v>5</v>
      </c>
      <c r="R26" s="19">
        <v>4</v>
      </c>
      <c r="S26" s="19">
        <v>4</v>
      </c>
      <c r="T26" s="19">
        <v>3</v>
      </c>
      <c r="U26" s="19">
        <v>4</v>
      </c>
      <c r="V26" s="19">
        <v>5</v>
      </c>
      <c r="W26" s="19">
        <v>2</v>
      </c>
      <c r="X26" s="19">
        <v>5</v>
      </c>
      <c r="Y26" s="19">
        <v>5</v>
      </c>
      <c r="Z26" s="19">
        <f t="shared" ref="Z26" si="35">SUM(Q26:Y27)</f>
        <v>37</v>
      </c>
      <c r="AA26" s="19">
        <f t="shared" ref="AA26" si="36">P26+Z26</f>
        <v>74</v>
      </c>
      <c r="AB26" s="17">
        <f>AA26-F26</f>
        <v>65</v>
      </c>
    </row>
    <row r="27" spans="1:28" x14ac:dyDescent="0.4">
      <c r="A27" s="20"/>
      <c r="B27" s="8">
        <v>26</v>
      </c>
      <c r="C27" s="7" t="str">
        <f>LOOKUP(B27,Sheet1!A$2:A$41,Sheet1!B$2:B$41)</f>
        <v>Olinger, Ollie</v>
      </c>
      <c r="D27" s="8">
        <f>LOOKUP(B27,Sheet1!A$2:A$41,Sheet1!C$2:C$41)</f>
        <v>25</v>
      </c>
      <c r="E27" s="11">
        <f>0.15*D27</f>
        <v>3.75</v>
      </c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18"/>
    </row>
    <row r="28" spans="1:28" x14ac:dyDescent="0.4">
      <c r="A28" s="20"/>
      <c r="B28" s="8">
        <v>23</v>
      </c>
      <c r="C28" s="7" t="str">
        <f>LOOKUP(B28,Sheet1!A$2:A$41,Sheet1!B$2:B$41)</f>
        <v>Leedom, Larry</v>
      </c>
      <c r="D28" s="8">
        <f>LOOKUP(B28,Sheet1!A$2:A$41,Sheet1!C$2:C$41)</f>
        <v>20</v>
      </c>
      <c r="E28" s="11">
        <f>0.35*D28</f>
        <v>7</v>
      </c>
      <c r="F28" s="22">
        <f>ROUND((E28+E29),0)</f>
        <v>11</v>
      </c>
      <c r="G28" s="19">
        <v>4</v>
      </c>
      <c r="H28" s="19">
        <v>6</v>
      </c>
      <c r="I28" s="19">
        <v>5</v>
      </c>
      <c r="J28" s="19">
        <v>5</v>
      </c>
      <c r="K28" s="19">
        <v>3</v>
      </c>
      <c r="L28" s="19">
        <v>5</v>
      </c>
      <c r="M28" s="19">
        <v>4</v>
      </c>
      <c r="N28" s="19">
        <v>3</v>
      </c>
      <c r="O28" s="19">
        <v>3</v>
      </c>
      <c r="P28" s="19">
        <f t="shared" ref="P28" si="37">SUM(G28:O29)</f>
        <v>38</v>
      </c>
      <c r="Q28" s="19">
        <v>4</v>
      </c>
      <c r="R28" s="19">
        <v>5</v>
      </c>
      <c r="S28" s="19">
        <v>4</v>
      </c>
      <c r="T28" s="19">
        <v>4</v>
      </c>
      <c r="U28" s="19">
        <v>4</v>
      </c>
      <c r="V28" s="19">
        <v>5</v>
      </c>
      <c r="W28" s="19">
        <v>4</v>
      </c>
      <c r="X28" s="19">
        <v>5</v>
      </c>
      <c r="Y28" s="19">
        <v>5</v>
      </c>
      <c r="Z28" s="19">
        <f t="shared" ref="Z28" si="38">SUM(Q28:Y29)</f>
        <v>40</v>
      </c>
      <c r="AA28" s="19">
        <f t="shared" ref="AA28" si="39">P28+Z28</f>
        <v>78</v>
      </c>
      <c r="AB28" s="17">
        <f>AA28-F28</f>
        <v>67</v>
      </c>
    </row>
    <row r="29" spans="1:28" x14ac:dyDescent="0.4">
      <c r="A29" s="21"/>
      <c r="B29" s="8">
        <v>35</v>
      </c>
      <c r="C29" s="7" t="str">
        <f>LOOKUP(B29,Sheet1!A$2:A$41,Sheet1!B$2:B$41)</f>
        <v>Skelton, Ed</v>
      </c>
      <c r="D29" s="8">
        <f>LOOKUP(B29,Sheet1!A$2:A$41,Sheet1!C$2:C$41)</f>
        <v>25</v>
      </c>
      <c r="E29" s="11">
        <f>0.15*D29</f>
        <v>3.75</v>
      </c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8"/>
    </row>
    <row r="30" spans="1:28" x14ac:dyDescent="0.4">
      <c r="A30" s="19" t="s">
        <v>44</v>
      </c>
      <c r="B30" s="8">
        <v>19</v>
      </c>
      <c r="C30" s="7" t="str">
        <f>LOOKUP(B30,Sheet1!A$2:A$41,Sheet1!B$2:B$41)</f>
        <v>Kelley, Paul</v>
      </c>
      <c r="D30" s="8">
        <f>LOOKUP(B30,Sheet1!A$2:A$41,Sheet1!C$2:C$41)</f>
        <v>21</v>
      </c>
      <c r="E30" s="11">
        <f>0.35*D30</f>
        <v>7.35</v>
      </c>
      <c r="F30" s="22">
        <f>ROUND((E30+E31),0)</f>
        <v>12</v>
      </c>
      <c r="G30" s="19">
        <v>4</v>
      </c>
      <c r="H30" s="19">
        <v>5</v>
      </c>
      <c r="I30" s="19">
        <v>5</v>
      </c>
      <c r="J30" s="19">
        <v>5</v>
      </c>
      <c r="K30" s="19">
        <v>4</v>
      </c>
      <c r="L30" s="19">
        <v>6</v>
      </c>
      <c r="M30" s="19">
        <v>5</v>
      </c>
      <c r="N30" s="19">
        <v>4</v>
      </c>
      <c r="O30" s="19">
        <v>4</v>
      </c>
      <c r="P30" s="19">
        <f t="shared" ref="P30" si="40">SUM(G30:O31)</f>
        <v>42</v>
      </c>
      <c r="Q30" s="19">
        <v>5</v>
      </c>
      <c r="R30" s="19">
        <v>6</v>
      </c>
      <c r="S30" s="19">
        <v>4</v>
      </c>
      <c r="T30" s="19">
        <v>3</v>
      </c>
      <c r="U30" s="19">
        <v>5</v>
      </c>
      <c r="V30" s="19">
        <v>6</v>
      </c>
      <c r="W30" s="19">
        <v>3</v>
      </c>
      <c r="X30" s="19">
        <v>4</v>
      </c>
      <c r="Y30" s="19">
        <v>5</v>
      </c>
      <c r="Z30" s="19">
        <f t="shared" ref="Z30" si="41">SUM(Q30:Y31)</f>
        <v>41</v>
      </c>
      <c r="AA30" s="19">
        <f t="shared" ref="AA30" si="42">P30+Z30</f>
        <v>83</v>
      </c>
      <c r="AB30" s="17">
        <f>AA30-F30</f>
        <v>71</v>
      </c>
    </row>
    <row r="31" spans="1:28" x14ac:dyDescent="0.4">
      <c r="A31" s="20"/>
      <c r="B31" s="8">
        <v>2</v>
      </c>
      <c r="C31" s="7" t="str">
        <f>LOOKUP(B31,Sheet1!A$2:A$41,Sheet1!B$2:B$41)</f>
        <v xml:space="preserve">Anglin, Thomas </v>
      </c>
      <c r="D31" s="8">
        <f>LOOKUP(B31,Sheet1!A$2:A$41,Sheet1!C$2:C$41)</f>
        <v>30</v>
      </c>
      <c r="E31" s="11">
        <f>0.15*D31</f>
        <v>4.5</v>
      </c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18"/>
    </row>
    <row r="32" spans="1:28" x14ac:dyDescent="0.4">
      <c r="A32" s="20"/>
      <c r="B32" s="8">
        <v>40</v>
      </c>
      <c r="C32" s="7" t="str">
        <f>LOOKUP(B32,Sheet1!A$2:A$41,Sheet1!B$2:B$41)</f>
        <v>Wells, Chuck</v>
      </c>
      <c r="D32" s="8">
        <f>LOOKUP(B32,Sheet1!A$2:A$41,Sheet1!C$2:C$41)</f>
        <v>27</v>
      </c>
      <c r="E32" s="11">
        <f>0.35*D32</f>
        <v>9.4499999999999993</v>
      </c>
      <c r="F32" s="22">
        <f>ROUND((E32+E33),0)</f>
        <v>14</v>
      </c>
      <c r="G32" s="19">
        <v>5</v>
      </c>
      <c r="H32" s="19">
        <v>4</v>
      </c>
      <c r="I32" s="19">
        <v>5</v>
      </c>
      <c r="J32" s="19">
        <v>5</v>
      </c>
      <c r="K32" s="19">
        <v>4</v>
      </c>
      <c r="L32" s="19">
        <v>6</v>
      </c>
      <c r="M32" s="19">
        <v>6</v>
      </c>
      <c r="N32" s="19">
        <v>3</v>
      </c>
      <c r="O32" s="19">
        <v>5</v>
      </c>
      <c r="P32" s="19">
        <f t="shared" ref="P32" si="43">SUM(G32:O33)</f>
        <v>43</v>
      </c>
      <c r="Q32" s="19">
        <v>4</v>
      </c>
      <c r="R32" s="19">
        <v>6</v>
      </c>
      <c r="S32" s="19">
        <v>5</v>
      </c>
      <c r="T32" s="19">
        <v>4</v>
      </c>
      <c r="U32" s="19">
        <v>3</v>
      </c>
      <c r="V32" s="19">
        <v>5</v>
      </c>
      <c r="W32" s="19">
        <v>3</v>
      </c>
      <c r="X32" s="19">
        <v>5</v>
      </c>
      <c r="Y32" s="19">
        <v>6</v>
      </c>
      <c r="Z32" s="19">
        <f t="shared" ref="Z32" si="44">SUM(Q32:Y33)</f>
        <v>41</v>
      </c>
      <c r="AA32" s="19">
        <f t="shared" ref="AA32" si="45">P32+Z32</f>
        <v>84</v>
      </c>
      <c r="AB32" s="17">
        <f>AA32-F32</f>
        <v>70</v>
      </c>
    </row>
    <row r="33" spans="1:28" x14ac:dyDescent="0.4">
      <c r="A33" s="21"/>
      <c r="B33" s="8">
        <v>27</v>
      </c>
      <c r="C33" s="7" t="str">
        <f>LOOKUP(B33,Sheet1!A$2:A$41,Sheet1!B$2:B$41)</f>
        <v>Pacheco, Norm</v>
      </c>
      <c r="D33" s="8">
        <f>LOOKUP(B33,Sheet1!A$2:A$41,Sheet1!C$2:C$41)</f>
        <v>27</v>
      </c>
      <c r="E33" s="11">
        <f>0.15*D33</f>
        <v>4.05</v>
      </c>
      <c r="F33" s="2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18"/>
    </row>
  </sheetData>
  <mergeCells count="376">
    <mergeCell ref="AA32:AA33"/>
    <mergeCell ref="V32:V33"/>
    <mergeCell ref="W32:W33"/>
    <mergeCell ref="X32:X33"/>
    <mergeCell ref="Y32:Y33"/>
    <mergeCell ref="Z32:Z33"/>
    <mergeCell ref="AA30:AA31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0:V31"/>
    <mergeCell ref="W30:W31"/>
    <mergeCell ref="X30:X31"/>
    <mergeCell ref="Y30:Y31"/>
    <mergeCell ref="Z30:Z31"/>
    <mergeCell ref="AA28:AA29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28:V29"/>
    <mergeCell ref="W28:W29"/>
    <mergeCell ref="X28:X29"/>
    <mergeCell ref="Y28:Y29"/>
    <mergeCell ref="Z28:Z29"/>
    <mergeCell ref="P28:P29"/>
    <mergeCell ref="Q28:Q29"/>
    <mergeCell ref="R28:R29"/>
    <mergeCell ref="S28:S29"/>
    <mergeCell ref="T28:T29"/>
    <mergeCell ref="U28:U29"/>
    <mergeCell ref="V26:V27"/>
    <mergeCell ref="W26:W27"/>
    <mergeCell ref="X26:X27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AA24:AA25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4:V25"/>
    <mergeCell ref="W24:W25"/>
    <mergeCell ref="X24:X25"/>
    <mergeCell ref="Y24:Y25"/>
    <mergeCell ref="Z24:Z25"/>
    <mergeCell ref="AA26:AA27"/>
    <mergeCell ref="Y26:Y27"/>
    <mergeCell ref="Z26:Z27"/>
    <mergeCell ref="P24:P25"/>
    <mergeCell ref="Q24:Q25"/>
    <mergeCell ref="R24:R25"/>
    <mergeCell ref="S24:S25"/>
    <mergeCell ref="T24:T25"/>
    <mergeCell ref="U24:U25"/>
    <mergeCell ref="V22:V23"/>
    <mergeCell ref="W22:W23"/>
    <mergeCell ref="X22:X23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AA20:AA21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0:V21"/>
    <mergeCell ref="W20:W21"/>
    <mergeCell ref="X20:X21"/>
    <mergeCell ref="Y20:Y21"/>
    <mergeCell ref="Z20:Z21"/>
    <mergeCell ref="AA22:AA23"/>
    <mergeCell ref="Y22:Y23"/>
    <mergeCell ref="Z22:Z23"/>
    <mergeCell ref="P20:P21"/>
    <mergeCell ref="Q20:Q21"/>
    <mergeCell ref="R20:R21"/>
    <mergeCell ref="S20:S21"/>
    <mergeCell ref="T20:T21"/>
    <mergeCell ref="U20:U21"/>
    <mergeCell ref="V18:V19"/>
    <mergeCell ref="W18:W19"/>
    <mergeCell ref="X18:X19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AA16:AA17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6:V17"/>
    <mergeCell ref="W16:W17"/>
    <mergeCell ref="X16:X17"/>
    <mergeCell ref="Y16:Y17"/>
    <mergeCell ref="Z16:Z17"/>
    <mergeCell ref="AA18:AA19"/>
    <mergeCell ref="Y18:Y19"/>
    <mergeCell ref="Z18:Z19"/>
    <mergeCell ref="P16:P17"/>
    <mergeCell ref="Q16:Q17"/>
    <mergeCell ref="R16:R17"/>
    <mergeCell ref="S16:S17"/>
    <mergeCell ref="T16:T17"/>
    <mergeCell ref="U16:U17"/>
    <mergeCell ref="V14:V15"/>
    <mergeCell ref="W14:W15"/>
    <mergeCell ref="X14:X15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AA12:AA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2:V13"/>
    <mergeCell ref="W12:W13"/>
    <mergeCell ref="X12:X13"/>
    <mergeCell ref="Y12:Y13"/>
    <mergeCell ref="Z12:Z13"/>
    <mergeCell ref="AA14:AA15"/>
    <mergeCell ref="Y14:Y15"/>
    <mergeCell ref="Z14:Z15"/>
    <mergeCell ref="P12:P13"/>
    <mergeCell ref="Q12:Q13"/>
    <mergeCell ref="R12:R13"/>
    <mergeCell ref="S12:S13"/>
    <mergeCell ref="T12:T13"/>
    <mergeCell ref="U12:U13"/>
    <mergeCell ref="V10:V11"/>
    <mergeCell ref="W10:W11"/>
    <mergeCell ref="X10:X11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AA8:AA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8:V9"/>
    <mergeCell ref="W8:W9"/>
    <mergeCell ref="X8:X9"/>
    <mergeCell ref="Y8:Y9"/>
    <mergeCell ref="Z8:Z9"/>
    <mergeCell ref="AA10:AA11"/>
    <mergeCell ref="Y10:Y11"/>
    <mergeCell ref="Z10:Z11"/>
    <mergeCell ref="P8:P9"/>
    <mergeCell ref="Q8:Q9"/>
    <mergeCell ref="R8:R9"/>
    <mergeCell ref="S8:S9"/>
    <mergeCell ref="T8:T9"/>
    <mergeCell ref="U8:U9"/>
    <mergeCell ref="V6:V7"/>
    <mergeCell ref="W6:W7"/>
    <mergeCell ref="X6:X7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A4:AA5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4:V5"/>
    <mergeCell ref="W4:W5"/>
    <mergeCell ref="X4:X5"/>
    <mergeCell ref="Y4:Y5"/>
    <mergeCell ref="Z4:Z5"/>
    <mergeCell ref="AA6:AA7"/>
    <mergeCell ref="Y6:Y7"/>
    <mergeCell ref="Z6:Z7"/>
    <mergeCell ref="AA2:AA3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2:V3"/>
    <mergeCell ref="W2:W3"/>
    <mergeCell ref="X2:X3"/>
    <mergeCell ref="Y2:Y3"/>
    <mergeCell ref="Z2:Z3"/>
    <mergeCell ref="Q2:Q3"/>
    <mergeCell ref="R2:R3"/>
    <mergeCell ref="S2:S3"/>
    <mergeCell ref="T2:T3"/>
    <mergeCell ref="U2:U3"/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A22:A25"/>
    <mergeCell ref="A26:A29"/>
    <mergeCell ref="A30:A33"/>
    <mergeCell ref="A2:A5"/>
    <mergeCell ref="A6:A9"/>
    <mergeCell ref="A10:A13"/>
    <mergeCell ref="A14:A17"/>
    <mergeCell ref="A18:A21"/>
    <mergeCell ref="F24:F25"/>
    <mergeCell ref="F20:F21"/>
    <mergeCell ref="F4:F5"/>
    <mergeCell ref="F6:F7"/>
    <mergeCell ref="F2:F3"/>
    <mergeCell ref="F10:F11"/>
    <mergeCell ref="F8:F9"/>
    <mergeCell ref="F12:F13"/>
    <mergeCell ref="F14:F15"/>
    <mergeCell ref="F18:F19"/>
    <mergeCell ref="F28:F29"/>
    <mergeCell ref="F32:F33"/>
    <mergeCell ref="F22:F23"/>
    <mergeCell ref="F16:F17"/>
    <mergeCell ref="F26:F27"/>
    <mergeCell ref="F30:F31"/>
    <mergeCell ref="AB20:AB21"/>
    <mergeCell ref="AB22:AB23"/>
    <mergeCell ref="AB24:AB25"/>
    <mergeCell ref="AB26:AB27"/>
    <mergeCell ref="AB28:AB29"/>
    <mergeCell ref="AB30:AB31"/>
    <mergeCell ref="AB32:AB33"/>
    <mergeCell ref="AB2:AB3"/>
    <mergeCell ref="AB4:AB5"/>
    <mergeCell ref="AB6:AB7"/>
    <mergeCell ref="AB8:AB9"/>
    <mergeCell ref="AB10:AB11"/>
    <mergeCell ref="AB12:AB13"/>
    <mergeCell ref="AB14:AB15"/>
    <mergeCell ref="AB16:AB17"/>
    <mergeCell ref="AB18:AB19"/>
  </mergeCells>
  <printOptions horizontalCentered="1" verticalCentered="1"/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cp:lastPrinted>2016-12-28T02:29:30Z</cp:lastPrinted>
  <dcterms:created xsi:type="dcterms:W3CDTF">2016-12-26T14:20:48Z</dcterms:created>
  <dcterms:modified xsi:type="dcterms:W3CDTF">2017-01-01T18:49:22Z</dcterms:modified>
</cp:coreProperties>
</file>